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wnclerk\Documents\Treasurer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4" i="1" l="1"/>
  <c r="G113" i="1"/>
  <c r="G111" i="1"/>
  <c r="G110" i="1"/>
  <c r="G109" i="1"/>
  <c r="G108" i="1"/>
  <c r="G107" i="1"/>
  <c r="F106" i="1"/>
  <c r="E106" i="1"/>
  <c r="G106" i="1" s="1"/>
  <c r="D106" i="1"/>
  <c r="G105" i="1"/>
  <c r="G104" i="1"/>
  <c r="G103" i="1"/>
  <c r="G102" i="1"/>
  <c r="G101" i="1"/>
  <c r="G100" i="1"/>
  <c r="G99" i="1"/>
  <c r="E99" i="1"/>
  <c r="G98" i="1"/>
  <c r="G97" i="1"/>
  <c r="G96" i="1"/>
  <c r="G95" i="1"/>
  <c r="E94" i="1"/>
  <c r="G94" i="1" s="1"/>
  <c r="D94" i="1"/>
  <c r="D112" i="1" s="1"/>
  <c r="G93" i="1"/>
  <c r="G92" i="1"/>
  <c r="G91" i="1"/>
  <c r="G90" i="1"/>
  <c r="F89" i="1"/>
  <c r="E89" i="1"/>
  <c r="G89" i="1" s="1"/>
  <c r="D89" i="1"/>
  <c r="G88" i="1"/>
  <c r="G87" i="1"/>
  <c r="G86" i="1"/>
  <c r="G85" i="1"/>
  <c r="G84" i="1"/>
  <c r="F83" i="1"/>
  <c r="E83" i="1"/>
  <c r="G83" i="1" s="1"/>
  <c r="D83" i="1"/>
  <c r="G82" i="1"/>
  <c r="G81" i="1"/>
  <c r="G80" i="1"/>
  <c r="G79" i="1"/>
  <c r="G78" i="1"/>
  <c r="G77" i="1"/>
  <c r="G76" i="1"/>
  <c r="G75" i="1"/>
  <c r="G74" i="1"/>
  <c r="G73" i="1"/>
  <c r="G72" i="1"/>
  <c r="E72" i="1"/>
  <c r="D72" i="1"/>
  <c r="G71" i="1"/>
  <c r="G70" i="1"/>
  <c r="G69" i="1"/>
  <c r="G68" i="1"/>
  <c r="F67" i="1"/>
  <c r="G67" i="1" s="1"/>
  <c r="E67" i="1"/>
  <c r="D67" i="1"/>
  <c r="G66" i="1"/>
  <c r="G65" i="1"/>
  <c r="G64" i="1"/>
  <c r="G63" i="1"/>
  <c r="G62" i="1"/>
  <c r="G61" i="1"/>
  <c r="G60" i="1"/>
  <c r="F59" i="1"/>
  <c r="E59" i="1"/>
  <c r="G59" i="1" s="1"/>
  <c r="D59" i="1"/>
  <c r="C59" i="1"/>
  <c r="G58" i="1"/>
  <c r="G57" i="1"/>
  <c r="G56" i="1"/>
  <c r="G55" i="1"/>
  <c r="G54" i="1"/>
  <c r="G53" i="1"/>
  <c r="F53" i="1"/>
  <c r="E53" i="1"/>
  <c r="D53" i="1"/>
  <c r="G52" i="1"/>
  <c r="G51" i="1"/>
  <c r="G50" i="1"/>
  <c r="G49" i="1"/>
  <c r="G48" i="1"/>
  <c r="F48" i="1"/>
  <c r="E48" i="1"/>
  <c r="D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E28" i="1"/>
  <c r="G28" i="1" s="1"/>
  <c r="D28" i="1"/>
  <c r="G27" i="1"/>
  <c r="G26" i="1"/>
  <c r="G25" i="1"/>
  <c r="F25" i="1"/>
  <c r="E25" i="1"/>
  <c r="E112" i="1" s="1"/>
  <c r="D25" i="1"/>
  <c r="G24" i="1"/>
  <c r="G23" i="1"/>
  <c r="G22" i="1"/>
  <c r="F21" i="1"/>
  <c r="G21" i="1" s="1"/>
  <c r="E21" i="1"/>
  <c r="D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112" i="1" l="1"/>
  <c r="E117" i="1"/>
  <c r="E121" i="1" s="1"/>
  <c r="E123" i="1" s="1"/>
</calcChain>
</file>

<file path=xl/sharedStrings.xml><?xml version="1.0" encoding="utf-8"?>
<sst xmlns="http://schemas.openxmlformats.org/spreadsheetml/2006/main" count="152" uniqueCount="150">
  <si>
    <t>Selectboard Proposed Budget FY23 (July 1, 2022-June 30, 2023)</t>
  </si>
  <si>
    <t>Acct. #</t>
  </si>
  <si>
    <t>Acct. Description</t>
  </si>
  <si>
    <t>Budget FY22</t>
  </si>
  <si>
    <t>Spent FY22</t>
  </si>
  <si>
    <t>Proposed FY23</t>
  </si>
  <si>
    <t>Spent FY23</t>
  </si>
  <si>
    <t>BALANCE LEFT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</si>
  <si>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</si>
  <si>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</si>
  <si>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</si>
  <si>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</si>
  <si>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</si>
  <si>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</si>
  <si>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</si>
  <si>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EOC Project Manager*</t>
  </si>
  <si>
    <t>EOC Procurement Manager*</t>
  </si>
  <si>
    <t>EMD</t>
  </si>
  <si>
    <t>EOC Emg Op Center *</t>
  </si>
  <si>
    <t>EOC Logistics Fire*</t>
  </si>
  <si>
    <t>EOC Logistics*</t>
  </si>
  <si>
    <t>Auditors</t>
  </si>
  <si>
    <t>Town Procurement Officer</t>
  </si>
  <si>
    <t>Constable</t>
  </si>
  <si>
    <t>Assistant Treasurer</t>
  </si>
  <si>
    <t>6100 Total</t>
  </si>
  <si>
    <t>Wages**</t>
  </si>
  <si>
    <t>Conferences/Training</t>
  </si>
  <si>
    <t>Health Insurance</t>
  </si>
  <si>
    <t>Retirement</t>
  </si>
  <si>
    <t>6200 Total</t>
  </si>
  <si>
    <t>Employee Benefits</t>
  </si>
  <si>
    <t>Medicare</t>
  </si>
  <si>
    <t>FICA</t>
  </si>
  <si>
    <t>9700 Subtotal Town</t>
  </si>
  <si>
    <t>Payroll Exp</t>
  </si>
  <si>
    <t>Repairs &amp; Maintenance</t>
  </si>
  <si>
    <t>Telephone/Internet</t>
  </si>
  <si>
    <t>Dues &amp; Subscriptions</t>
  </si>
  <si>
    <t>Ad &amp; Legal Notices</t>
  </si>
  <si>
    <t>Office Supplies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</si>
  <si>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</si>
  <si>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</si>
  <si>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</si>
  <si>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</si>
  <si>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</si>
  <si>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Planning Comm. Exp.</t>
  </si>
  <si>
    <t>626X</t>
  </si>
  <si>
    <t>Internet Service Provider</t>
  </si>
  <si>
    <t>Constable Expenses</t>
  </si>
  <si>
    <t>EOC Emergency Supplies &amp; Exp*</t>
  </si>
  <si>
    <t>Ads &amp; Legal Notices - SRA*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</si>
  <si>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</si>
  <si>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</si>
  <si>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</si>
  <si>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</si>
  <si>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</si>
  <si>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</si>
  <si>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</si>
  <si>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</si>
  <si>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</si>
  <si>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</si>
  <si>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</si>
  <si>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</si>
  <si>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</si>
  <si>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</si>
  <si>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</si>
  <si>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CDBG Funding (Irene Review)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</si>
  <si>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</si>
  <si>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</si>
  <si>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</si>
  <si>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</si>
  <si>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</si>
  <si>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</si>
  <si>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</si>
  <si>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</si>
  <si>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</si>
  <si>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</si>
  <si>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</si>
  <si>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</si>
  <si>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</t>
  </si>
  <si>
    <t>Bridge Maintenance</t>
  </si>
  <si>
    <t>Bridge Construction - SRA*</t>
  </si>
  <si>
    <t>6450 Total</t>
  </si>
  <si>
    <t>Bridges**</t>
  </si>
  <si>
    <t>&lt;Cemetery&gt; Other</t>
  </si>
  <si>
    <t>&lt;Cemetery&gt; Equipment Rental</t>
  </si>
  <si>
    <t>&lt;Cemetery&gt; Wages</t>
  </si>
  <si>
    <t>&lt;Cemetery&gt; Wages - Per Diem</t>
  </si>
  <si>
    <t>6570 Total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</si>
  <si>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</si>
  <si>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</si>
  <si>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</si>
  <si>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</si>
  <si>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</si>
  <si>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</si>
  <si>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</si>
  <si>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</si>
  <si>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</si>
  <si>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</si>
  <si>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</si>
  <si>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</si>
  <si>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Storm Debris Removal (SRA)*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</si>
  <si>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</si>
  <si>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</si>
  <si>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</si>
  <si>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</si>
  <si>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</si>
  <si>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</si>
  <si>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</si>
  <si>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</si>
  <si>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</si>
  <si>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</si>
  <si>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</si>
  <si>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</si>
  <si>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</si>
  <si>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</si>
  <si>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</si>
  <si>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</si>
  <si>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</si>
  <si>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</si>
  <si>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</si>
  <si>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</si>
  <si>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</si>
  <si>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</si>
  <si>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</si>
  <si>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</si>
  <si>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</si>
  <si>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</si>
  <si>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</si>
  <si>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</si>
  <si>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</si>
  <si>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</si>
  <si>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</si>
  <si>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</si>
  <si>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</si>
  <si>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</si>
  <si>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</si>
  <si>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6550 Total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</si>
  <si>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</si>
  <si>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</si>
  <si>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</si>
  <si>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</si>
  <si>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</si>
  <si>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</si>
  <si>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</si>
  <si>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</si>
  <si>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</si>
  <si>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From highway budget</t>
  </si>
  <si>
    <t>Total SB and Highway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</si>
</sst>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(&quot;$&quot;* #,##0_);_(&quot;$&quot;* \(#,##0\);_(&quot;$&quot;* &quot;-&quot;_);_(@_)"/>
    <numFmt numFmtId="164" formatCode="&quot; $&quot;#,##0\ ;&quot; $(&quot;#,##0\);&quot; $-&quot;#\ ;@\ "/>
    <numFmt numFmtId="165" formatCode="&quot;$&quot;#,##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4" fontId="0" fillId="0" borderId="0" xfId="0" applyNumberFormat="1" applyFont="1" applyAlignment="1"/>
    <xf numFmtId="0" fontId="2" fillId="0" borderId="2" xfId="0" applyFont="1" applyBorder="1" applyAlignment="1"/>
    <xf numFmtId="164" fontId="2" fillId="0" borderId="2" xfId="0" applyNumberFormat="1" applyFont="1" applyBorder="1" applyAlignment="1"/>
    <xf numFmtId="0" fontId="1" fillId="0" borderId="2" xfId="0" applyFont="1" applyBorder="1" applyAlignment="1"/>
    <xf numFmtId="164" fontId="1" fillId="0" borderId="2" xfId="0" applyNumberFormat="1" applyFont="1" applyBorder="1" applyAlignment="1">
      <alignment horizontal="center" wrapText="1"/>
    </xf>
    <xf numFmtId="4" fontId="1" fillId="0" borderId="3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right"/>
    </xf>
    <xf numFmtId="0" fontId="3" fillId="0" borderId="4" xfId="0" applyFont="1" applyBorder="1" applyAlignment="1"/>
    <xf numFmtId="42" fontId="3" fillId="0" borderId="2" xfId="0" applyNumberFormat="1" applyFont="1" applyBorder="1" applyAlignment="1">
      <alignment horizontal="right"/>
    </xf>
    <xf numFmtId="165" fontId="3" fillId="0" borderId="2" xfId="0" applyNumberFormat="1" applyFont="1" applyBorder="1" applyAlignment="1">
      <alignment horizontal="right"/>
    </xf>
    <xf numFmtId="0" fontId="4" fillId="0" borderId="2" xfId="0" applyFont="1" applyBorder="1" applyAlignment="1"/>
    <xf numFmtId="0" fontId="3" fillId="0" borderId="2" xfId="0" applyFont="1" applyBorder="1" applyAlignment="1"/>
    <xf numFmtId="49" fontId="4" fillId="0" borderId="2" xfId="0" applyNumberFormat="1" applyFont="1" applyBorder="1" applyAlignment="1"/>
    <xf numFmtId="165" fontId="2" fillId="0" borderId="2" xfId="0" applyNumberFormat="1" applyFont="1" applyBorder="1" applyAlignment="1"/>
    <xf numFmtId="49" fontId="3" fillId="0" borderId="2" xfId="0" applyNumberFormat="1" applyFont="1" applyBorder="1" applyAlignment="1"/>
    <xf numFmtId="42" fontId="1" fillId="0" borderId="2" xfId="0" applyNumberFormat="1" applyFont="1" applyBorder="1" applyAlignment="1">
      <alignment horizontal="right"/>
    </xf>
    <xf numFmtId="165" fontId="1" fillId="2" borderId="2" xfId="0" applyNumberFormat="1" applyFont="1" applyFill="1" applyBorder="1" applyAlignment="1">
      <alignment horizontal="right"/>
    </xf>
    <xf numFmtId="4" fontId="5" fillId="0" borderId="0" xfId="0" applyNumberFormat="1" applyFont="1" applyAlignment="1"/>
    <xf numFmtId="0" fontId="1" fillId="0" borderId="2" xfId="0" applyFont="1" applyBorder="1" applyAlignment="1">
      <alignment horizontal="right"/>
    </xf>
    <xf numFmtId="42" fontId="2" fillId="0" borderId="2" xfId="0" applyNumberFormat="1" applyFont="1" applyBorder="1" applyAlignment="1"/>
    <xf numFmtId="0" fontId="1" fillId="0" borderId="2" xfId="0" applyFont="1" applyBorder="1" applyAlignment="1">
      <alignment wrapText="1"/>
    </xf>
    <xf numFmtId="165" fontId="1" fillId="3" borderId="2" xfId="0" applyNumberFormat="1" applyFont="1" applyFill="1" applyBorder="1" applyAlignment="1">
      <alignment horizontal="right"/>
    </xf>
    <xf numFmtId="4" fontId="6" fillId="0" borderId="0" xfId="0" applyNumberFormat="1" applyFont="1" applyAlignment="1"/>
    <xf numFmtId="165" fontId="1" fillId="0" borderId="2" xfId="0" applyNumberFormat="1" applyFont="1" applyBorder="1" applyAlignment="1">
      <alignment horizontal="right"/>
    </xf>
    <xf numFmtId="165" fontId="7" fillId="0" borderId="2" xfId="0" applyNumberFormat="1" applyFont="1" applyBorder="1" applyAlignment="1"/>
    <xf numFmtId="42" fontId="7" fillId="0" borderId="2" xfId="0" applyNumberFormat="1" applyFont="1" applyBorder="1" applyAlignment="1"/>
    <xf numFmtId="0" fontId="1" fillId="0" borderId="5" xfId="0" applyFont="1" applyBorder="1" applyAlignment="1">
      <alignment horizontal="center" wrapText="1"/>
    </xf>
    <xf numFmtId="0" fontId="8" fillId="0" borderId="3" xfId="0" applyFont="1" applyBorder="1"/>
    <xf numFmtId="0" fontId="8" fillId="0" borderId="6" xfId="0" applyFont="1" applyBorder="1"/>
    <xf numFmtId="4" fontId="3" fillId="0" borderId="0" xfId="0" applyNumberFormat="1" applyFont="1" applyAlignment="1"/>
    <xf numFmtId="42" fontId="3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3"/>
  <sheetViews>
    <sheetView tabSelected="1" workbookViewId="0">
      <selection activeCell="C8" sqref="C8"/>
    </sheetView>
  </sheetViews>
  <sheetFormatPr defaultRowHeight="15" x14ac:dyDescent="0.25"/>
  <sheetData>
    <row r="1" spans="1:7" x14ac:dyDescent="0.25">
      <c r="A1" s="1" t="s">
        <v>0</v>
      </c>
      <c r="B1" s="1"/>
      <c r="C1" s="1"/>
      <c r="D1" s="1"/>
      <c r="E1" s="1"/>
      <c r="F1" s="2"/>
      <c r="G1" s="2"/>
    </row>
    <row r="2" spans="1:7" x14ac:dyDescent="0.25">
      <c r="A2" s="3"/>
      <c r="B2" s="4"/>
      <c r="C2" s="3"/>
      <c r="D2" s="3"/>
      <c r="E2" s="3"/>
      <c r="F2" s="2"/>
      <c r="G2" s="2"/>
    </row>
    <row r="3" spans="1:7" ht="26.25" x14ac:dyDescent="0.25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</row>
    <row r="4" spans="1:7" x14ac:dyDescent="0.25">
      <c r="A4" s="8">
        <v>6110</v>
      </c>
      <c r="B4" s="9" t="s">
        <v>8</v>
      </c>
      <c r="C4" s="10">
        <v>5400</v>
      </c>
      <c r="D4" s="10">
        <v>3600</v>
      </c>
      <c r="E4" s="11">
        <v>9000</v>
      </c>
      <c r="F4" s="2">
        <v>615</v>
      </c>
      <c r="G4" s="2">
        <f>SUM(E4-F4)</f>
        <v>8385</v>
      </c>
    </row>
    <row r="5" spans="1:7" x14ac:dyDescent="0.25">
      <c r="A5" s="8">
        <v>6112</v>
      </c>
      <c r="B5" s="12" t="s">
        <v>9</v>
      </c>
      <c r="C5" s="10">
        <v>3000</v>
      </c>
      <c r="D5" s="10">
        <v>1875</v>
      </c>
      <c r="E5" s="11">
        <v>3000</v>
      </c>
      <c r="F5" s="2">
        <v>1000</v>
      </c>
      <c r="G5" s="2">
        <f t="shared" ref="G5:G68" si="0">SUM(E5-F5)</f>
        <v>2000</v>
      </c>
    </row>
    <row r="6" spans="1:7" x14ac:dyDescent="0.25">
      <c r="A6" s="8">
        <v>6113</v>
      </c>
      <c r="B6" s="12" t="s">
        <v>10</v>
      </c>
      <c r="C6" s="10">
        <v>13000</v>
      </c>
      <c r="D6" s="10">
        <v>8123</v>
      </c>
      <c r="E6" s="11">
        <v>13000</v>
      </c>
      <c r="F6" s="2">
        <v>4332</v>
      </c>
      <c r="G6" s="2">
        <f t="shared" si="0"/>
        <v>8668</v>
      </c>
    </row>
    <row r="7" spans="1:7" x14ac:dyDescent="0.25">
      <c r="A7" s="8">
        <v>6120</v>
      </c>
      <c r="B7" s="13" t="s">
        <v>11</v>
      </c>
      <c r="C7" s="10">
        <v>25000</v>
      </c>
      <c r="D7" s="10">
        <v>22913</v>
      </c>
      <c r="E7" s="11">
        <v>25000</v>
      </c>
      <c r="F7" s="2">
        <v>8336</v>
      </c>
      <c r="G7" s="2">
        <f t="shared" si="0"/>
        <v>16664</v>
      </c>
    </row>
    <row r="8" spans="1:7" x14ac:dyDescent="0.25">
      <c r="A8" s="8">
        <v>6121</v>
      </c>
      <c r="B8" s="13" t="s">
        <v>12</v>
      </c>
      <c r="C8" s="10">
        <v>2000</v>
      </c>
      <c r="D8" s="10">
        <v>2575</v>
      </c>
      <c r="E8" s="11">
        <v>3100</v>
      </c>
      <c r="F8" s="2">
        <v>1980</v>
      </c>
      <c r="G8" s="2">
        <f t="shared" si="0"/>
        <v>1120</v>
      </c>
    </row>
    <row r="9" spans="1:7" x14ac:dyDescent="0.25">
      <c r="A9" s="8">
        <v>6130</v>
      </c>
      <c r="B9" s="13" t="s">
        <v>13</v>
      </c>
      <c r="C9" s="10">
        <v>25000</v>
      </c>
      <c r="D9" s="10">
        <v>12334</v>
      </c>
      <c r="E9" s="11">
        <v>26000</v>
      </c>
      <c r="F9" s="2">
        <v>3710</v>
      </c>
      <c r="G9" s="2">
        <f t="shared" si="0"/>
        <v>22290</v>
      </c>
    </row>
    <row r="10" spans="1:7" x14ac:dyDescent="0.25">
      <c r="A10" s="8">
        <v>6140</v>
      </c>
      <c r="B10" s="13" t="s">
        <v>14</v>
      </c>
      <c r="C10" s="10">
        <v>1500</v>
      </c>
      <c r="D10" s="10">
        <v>336</v>
      </c>
      <c r="E10" s="11">
        <v>1500</v>
      </c>
      <c r="F10" s="2">
        <v>104</v>
      </c>
      <c r="G10" s="2">
        <f t="shared" si="0"/>
        <v>1396</v>
      </c>
    </row>
    <row r="11" spans="1:7" x14ac:dyDescent="0.25">
      <c r="A11" s="8">
        <v>6150</v>
      </c>
      <c r="B11" s="14" t="s">
        <v>15</v>
      </c>
      <c r="C11" s="10">
        <v>0</v>
      </c>
      <c r="D11" s="10"/>
      <c r="E11" s="15"/>
      <c r="F11" s="2"/>
      <c r="G11" s="2">
        <f t="shared" si="0"/>
        <v>0</v>
      </c>
    </row>
    <row r="12" spans="1:7" x14ac:dyDescent="0.25">
      <c r="A12" s="8">
        <v>6151</v>
      </c>
      <c r="B12" s="14" t="s">
        <v>16</v>
      </c>
      <c r="C12" s="10">
        <v>0</v>
      </c>
      <c r="D12" s="10"/>
      <c r="E12" s="15"/>
      <c r="F12" s="2"/>
      <c r="G12" s="2">
        <f t="shared" si="0"/>
        <v>0</v>
      </c>
    </row>
    <row r="13" spans="1:7" x14ac:dyDescent="0.25">
      <c r="A13" s="8">
        <v>6152</v>
      </c>
      <c r="B13" s="16" t="s">
        <v>17</v>
      </c>
      <c r="C13" s="10">
        <v>3500</v>
      </c>
      <c r="D13" s="10">
        <v>1750</v>
      </c>
      <c r="E13" s="11">
        <v>3500</v>
      </c>
      <c r="F13" s="2">
        <v>875</v>
      </c>
      <c r="G13" s="2">
        <f t="shared" si="0"/>
        <v>2625</v>
      </c>
    </row>
    <row r="14" spans="1:7" x14ac:dyDescent="0.25">
      <c r="A14" s="8">
        <v>6153</v>
      </c>
      <c r="B14" s="14" t="s">
        <v>18</v>
      </c>
      <c r="C14" s="10">
        <v>0</v>
      </c>
      <c r="D14" s="10"/>
      <c r="E14" s="15"/>
      <c r="F14" s="2"/>
      <c r="G14" s="2">
        <f t="shared" si="0"/>
        <v>0</v>
      </c>
    </row>
    <row r="15" spans="1:7" x14ac:dyDescent="0.25">
      <c r="A15" s="8">
        <v>6154</v>
      </c>
      <c r="B15" s="14" t="s">
        <v>19</v>
      </c>
      <c r="C15" s="10">
        <v>0</v>
      </c>
      <c r="D15" s="10"/>
      <c r="E15" s="15"/>
      <c r="F15" s="2"/>
      <c r="G15" s="2">
        <f t="shared" si="0"/>
        <v>0</v>
      </c>
    </row>
    <row r="16" spans="1:7" x14ac:dyDescent="0.25">
      <c r="A16" s="8">
        <v>6155</v>
      </c>
      <c r="B16" s="14" t="s">
        <v>20</v>
      </c>
      <c r="C16" s="10">
        <v>0</v>
      </c>
      <c r="D16" s="10"/>
      <c r="E16" s="15"/>
      <c r="F16" s="2"/>
      <c r="G16" s="2">
        <f t="shared" si="0"/>
        <v>0</v>
      </c>
    </row>
    <row r="17" spans="1:7" x14ac:dyDescent="0.25">
      <c r="A17" s="8">
        <v>6160</v>
      </c>
      <c r="B17" s="13" t="s">
        <v>21</v>
      </c>
      <c r="C17" s="10">
        <v>3500</v>
      </c>
      <c r="D17" s="10">
        <v>860</v>
      </c>
      <c r="E17" s="11">
        <v>0</v>
      </c>
      <c r="F17" s="2"/>
      <c r="G17" s="2">
        <f t="shared" si="0"/>
        <v>0</v>
      </c>
    </row>
    <row r="18" spans="1:7" x14ac:dyDescent="0.25">
      <c r="A18" s="8">
        <v>6170</v>
      </c>
      <c r="B18" s="13" t="s">
        <v>22</v>
      </c>
      <c r="C18" s="10">
        <v>0</v>
      </c>
      <c r="D18" s="10"/>
      <c r="E18" s="15"/>
      <c r="F18" s="2"/>
      <c r="G18" s="2">
        <f t="shared" si="0"/>
        <v>0</v>
      </c>
    </row>
    <row r="19" spans="1:7" x14ac:dyDescent="0.25">
      <c r="A19" s="8">
        <v>6165</v>
      </c>
      <c r="B19" s="13" t="s">
        <v>23</v>
      </c>
      <c r="C19" s="10">
        <v>5000</v>
      </c>
      <c r="D19" s="10"/>
      <c r="E19" s="11">
        <v>5000</v>
      </c>
      <c r="F19" s="2"/>
      <c r="G19" s="2">
        <f t="shared" si="0"/>
        <v>5000</v>
      </c>
    </row>
    <row r="20" spans="1:7" x14ac:dyDescent="0.25">
      <c r="A20" s="8">
        <v>6180</v>
      </c>
      <c r="B20" s="13" t="s">
        <v>24</v>
      </c>
      <c r="C20" s="10">
        <v>1000</v>
      </c>
      <c r="D20" s="10">
        <v>1000</v>
      </c>
      <c r="E20" s="11">
        <v>1000</v>
      </c>
      <c r="F20" s="2"/>
      <c r="G20" s="2">
        <f t="shared" si="0"/>
        <v>1000</v>
      </c>
    </row>
    <row r="21" spans="1:7" x14ac:dyDescent="0.25">
      <c r="A21" s="5" t="s">
        <v>25</v>
      </c>
      <c r="B21" s="5" t="s">
        <v>26</v>
      </c>
      <c r="C21" s="17">
        <v>87900</v>
      </c>
      <c r="D21" s="17">
        <f>SUM(D4:D20)</f>
        <v>55366</v>
      </c>
      <c r="E21" s="18">
        <f>SUM(E4:E20)</f>
        <v>90100</v>
      </c>
      <c r="F21" s="18">
        <f>SUM(F4:F20)</f>
        <v>20952</v>
      </c>
      <c r="G21" s="19">
        <f t="shared" si="0"/>
        <v>69148</v>
      </c>
    </row>
    <row r="22" spans="1:7" x14ac:dyDescent="0.25">
      <c r="A22" s="8">
        <v>6210</v>
      </c>
      <c r="B22" s="13" t="s">
        <v>27</v>
      </c>
      <c r="C22" s="10">
        <v>750</v>
      </c>
      <c r="D22" s="10">
        <v>76</v>
      </c>
      <c r="E22" s="11">
        <v>750</v>
      </c>
      <c r="F22" s="2"/>
      <c r="G22" s="2">
        <f t="shared" si="0"/>
        <v>750</v>
      </c>
    </row>
    <row r="23" spans="1:7" x14ac:dyDescent="0.25">
      <c r="A23" s="8">
        <v>6220</v>
      </c>
      <c r="B23" s="13" t="s">
        <v>28</v>
      </c>
      <c r="C23" s="10">
        <v>0</v>
      </c>
      <c r="D23" s="10"/>
      <c r="E23" s="15"/>
      <c r="F23" s="2"/>
      <c r="G23" s="2">
        <f t="shared" si="0"/>
        <v>0</v>
      </c>
    </row>
    <row r="24" spans="1:7" x14ac:dyDescent="0.25">
      <c r="A24" s="8">
        <v>6240</v>
      </c>
      <c r="B24" s="13" t="s">
        <v>29</v>
      </c>
      <c r="C24" s="10">
        <v>1425</v>
      </c>
      <c r="D24" s="10">
        <v>1432.09</v>
      </c>
      <c r="E24" s="11">
        <v>1450</v>
      </c>
      <c r="F24" s="2">
        <v>541.86</v>
      </c>
      <c r="G24" s="2">
        <f t="shared" si="0"/>
        <v>908.14</v>
      </c>
    </row>
    <row r="25" spans="1:7" x14ac:dyDescent="0.25">
      <c r="A25" s="5" t="s">
        <v>30</v>
      </c>
      <c r="B25" s="5" t="s">
        <v>31</v>
      </c>
      <c r="C25" s="17">
        <v>2175</v>
      </c>
      <c r="D25" s="17">
        <f>SUM(D22:D24)</f>
        <v>1508.09</v>
      </c>
      <c r="E25" s="18">
        <f>SUM(E22:E24)</f>
        <v>2200</v>
      </c>
      <c r="F25" s="18">
        <f>SUM(F22:F24)</f>
        <v>541.86</v>
      </c>
      <c r="G25" s="19">
        <f t="shared" si="0"/>
        <v>1658.1399999999999</v>
      </c>
    </row>
    <row r="26" spans="1:7" x14ac:dyDescent="0.25">
      <c r="A26" s="20">
        <v>9710</v>
      </c>
      <c r="B26" s="5" t="s">
        <v>32</v>
      </c>
      <c r="C26" s="21"/>
      <c r="D26" s="21">
        <v>4986.46</v>
      </c>
      <c r="E26" s="11">
        <v>5591</v>
      </c>
      <c r="F26" s="2">
        <v>1281.21</v>
      </c>
      <c r="G26" s="2">
        <f t="shared" si="0"/>
        <v>4309.79</v>
      </c>
    </row>
    <row r="27" spans="1:7" x14ac:dyDescent="0.25">
      <c r="A27" s="20">
        <v>9720</v>
      </c>
      <c r="B27" s="5" t="s">
        <v>33</v>
      </c>
      <c r="C27" s="21"/>
      <c r="D27" s="21">
        <v>21321.42</v>
      </c>
      <c r="E27" s="11">
        <v>23908</v>
      </c>
      <c r="F27" s="2">
        <v>5478.34</v>
      </c>
      <c r="G27" s="2">
        <f t="shared" si="0"/>
        <v>18429.66</v>
      </c>
    </row>
    <row r="28" spans="1:7" ht="26.25" x14ac:dyDescent="0.25">
      <c r="A28" s="5" t="s">
        <v>34</v>
      </c>
      <c r="B28" s="22" t="s">
        <v>35</v>
      </c>
      <c r="C28" s="17">
        <v>28962.889804164148</v>
      </c>
      <c r="D28" s="17">
        <f>SUM(D26:D27)</f>
        <v>26307.879999999997</v>
      </c>
      <c r="E28" s="23">
        <f>SUM(E26:E27)</f>
        <v>29499</v>
      </c>
      <c r="F28" s="19"/>
      <c r="G28" s="19">
        <f t="shared" si="0"/>
        <v>29499</v>
      </c>
    </row>
    <row r="29" spans="1:7" x14ac:dyDescent="0.25">
      <c r="A29" s="8">
        <v>6251</v>
      </c>
      <c r="B29" s="13" t="s">
        <v>36</v>
      </c>
      <c r="C29" s="10">
        <v>1500</v>
      </c>
      <c r="D29" s="10">
        <v>1443.89</v>
      </c>
      <c r="E29" s="11">
        <v>1500</v>
      </c>
      <c r="F29" s="2">
        <v>325.60000000000002</v>
      </c>
      <c r="G29" s="2">
        <f t="shared" si="0"/>
        <v>1174.4000000000001</v>
      </c>
    </row>
    <row r="30" spans="1:7" x14ac:dyDescent="0.25">
      <c r="A30" s="8">
        <v>6252</v>
      </c>
      <c r="B30" s="13" t="s">
        <v>37</v>
      </c>
      <c r="C30" s="10">
        <v>4500</v>
      </c>
      <c r="D30" s="10">
        <v>3293.07</v>
      </c>
      <c r="E30" s="11">
        <v>4500</v>
      </c>
      <c r="F30" s="2">
        <v>1036.51</v>
      </c>
      <c r="G30" s="2">
        <f t="shared" si="0"/>
        <v>3463.49</v>
      </c>
    </row>
    <row r="31" spans="1:7" x14ac:dyDescent="0.25">
      <c r="A31" s="8">
        <v>6253</v>
      </c>
      <c r="B31" s="13" t="s">
        <v>38</v>
      </c>
      <c r="C31" s="10">
        <v>4000</v>
      </c>
      <c r="D31" s="10">
        <v>4780.7299999999996</v>
      </c>
      <c r="E31" s="11">
        <v>6000</v>
      </c>
      <c r="F31" s="2">
        <v>3176.49</v>
      </c>
      <c r="G31" s="2">
        <f t="shared" si="0"/>
        <v>2823.51</v>
      </c>
    </row>
    <row r="32" spans="1:7" x14ac:dyDescent="0.25">
      <c r="A32" s="8">
        <v>6254</v>
      </c>
      <c r="B32" s="13" t="s">
        <v>39</v>
      </c>
      <c r="C32" s="10">
        <v>1000</v>
      </c>
      <c r="D32" s="10">
        <v>943.8</v>
      </c>
      <c r="E32" s="11">
        <v>1000</v>
      </c>
      <c r="F32" s="2">
        <v>131.94999999999999</v>
      </c>
      <c r="G32" s="2">
        <f t="shared" si="0"/>
        <v>868.05</v>
      </c>
    </row>
    <row r="33" spans="1:7" x14ac:dyDescent="0.25">
      <c r="A33" s="8">
        <v>6255</v>
      </c>
      <c r="B33" s="13" t="s">
        <v>40</v>
      </c>
      <c r="C33" s="10">
        <v>2000</v>
      </c>
      <c r="D33" s="10">
        <v>1066.5999999999999</v>
      </c>
      <c r="E33" s="11">
        <v>3800</v>
      </c>
      <c r="F33" s="2">
        <v>270.02999999999997</v>
      </c>
      <c r="G33" s="2">
        <f t="shared" si="0"/>
        <v>3529.9700000000003</v>
      </c>
    </row>
    <row r="34" spans="1:7" x14ac:dyDescent="0.25">
      <c r="A34" s="8">
        <v>6256</v>
      </c>
      <c r="B34" s="13" t="s">
        <v>41</v>
      </c>
      <c r="C34" s="10">
        <v>1500</v>
      </c>
      <c r="D34" s="10">
        <v>2026.3</v>
      </c>
      <c r="E34" s="11">
        <v>1500</v>
      </c>
      <c r="F34" s="2">
        <v>309.26</v>
      </c>
      <c r="G34" s="2">
        <f t="shared" si="0"/>
        <v>1190.74</v>
      </c>
    </row>
    <row r="35" spans="1:7" x14ac:dyDescent="0.25">
      <c r="A35" s="8">
        <v>6257</v>
      </c>
      <c r="B35" s="13" t="s">
        <v>42</v>
      </c>
      <c r="C35" s="10">
        <v>0</v>
      </c>
      <c r="D35" s="10">
        <v>480.79</v>
      </c>
      <c r="E35" s="15"/>
      <c r="F35" s="2"/>
      <c r="G35" s="2">
        <f t="shared" si="0"/>
        <v>0</v>
      </c>
    </row>
    <row r="36" spans="1:7" x14ac:dyDescent="0.25">
      <c r="A36" s="8">
        <v>6258</v>
      </c>
      <c r="B36" s="13" t="s">
        <v>43</v>
      </c>
      <c r="C36" s="10">
        <v>0</v>
      </c>
      <c r="D36" s="10"/>
      <c r="E36" s="15"/>
      <c r="F36" s="2"/>
      <c r="G36" s="2">
        <f t="shared" si="0"/>
        <v>0</v>
      </c>
    </row>
    <row r="37" spans="1:7" x14ac:dyDescent="0.25">
      <c r="A37" s="8">
        <v>6260</v>
      </c>
      <c r="B37" s="13" t="s">
        <v>44</v>
      </c>
      <c r="C37" s="10">
        <v>1500</v>
      </c>
      <c r="D37" s="10">
        <v>366</v>
      </c>
      <c r="E37" s="11">
        <v>3000</v>
      </c>
      <c r="F37" s="2"/>
      <c r="G37" s="2">
        <f t="shared" si="0"/>
        <v>3000</v>
      </c>
    </row>
    <row r="38" spans="1:7" x14ac:dyDescent="0.25">
      <c r="A38" s="8">
        <v>6259</v>
      </c>
      <c r="B38" s="13" t="s">
        <v>45</v>
      </c>
      <c r="C38" s="10">
        <v>750</v>
      </c>
      <c r="D38" s="10">
        <v>7</v>
      </c>
      <c r="E38" s="11">
        <v>750</v>
      </c>
      <c r="F38" s="2"/>
      <c r="G38" s="2">
        <f t="shared" si="0"/>
        <v>750</v>
      </c>
    </row>
    <row r="39" spans="1:7" x14ac:dyDescent="0.25">
      <c r="A39" s="8">
        <v>6261</v>
      </c>
      <c r="B39" s="13" t="s">
        <v>46</v>
      </c>
      <c r="C39" s="10">
        <v>0</v>
      </c>
      <c r="D39" s="10"/>
      <c r="E39" s="15"/>
      <c r="F39" s="2"/>
      <c r="G39" s="2">
        <f t="shared" si="0"/>
        <v>0</v>
      </c>
    </row>
    <row r="40" spans="1:7" x14ac:dyDescent="0.25">
      <c r="A40" s="13" t="s">
        <v>47</v>
      </c>
      <c r="B40" s="13" t="s">
        <v>48</v>
      </c>
      <c r="C40" s="10">
        <v>0</v>
      </c>
      <c r="D40" s="10"/>
      <c r="E40" s="15"/>
      <c r="F40" s="2"/>
      <c r="G40" s="2">
        <f t="shared" si="0"/>
        <v>0</v>
      </c>
    </row>
    <row r="41" spans="1:7" x14ac:dyDescent="0.25">
      <c r="A41" s="13"/>
      <c r="B41" s="13" t="s">
        <v>49</v>
      </c>
      <c r="C41" s="21"/>
      <c r="D41" s="21"/>
      <c r="E41" s="15"/>
      <c r="F41" s="2"/>
      <c r="G41" s="2">
        <f t="shared" si="0"/>
        <v>0</v>
      </c>
    </row>
    <row r="42" spans="1:7" x14ac:dyDescent="0.25">
      <c r="A42" s="8">
        <v>6262</v>
      </c>
      <c r="B42" s="12" t="s">
        <v>50</v>
      </c>
      <c r="C42" s="10">
        <v>10000</v>
      </c>
      <c r="D42" s="10">
        <v>4078.39</v>
      </c>
      <c r="E42" s="11">
        <v>10000</v>
      </c>
      <c r="F42" s="2">
        <v>265.31</v>
      </c>
      <c r="G42" s="2">
        <f t="shared" si="0"/>
        <v>9734.69</v>
      </c>
    </row>
    <row r="43" spans="1:7" x14ac:dyDescent="0.25">
      <c r="A43" s="8">
        <v>6263</v>
      </c>
      <c r="B43" s="12" t="s">
        <v>51</v>
      </c>
      <c r="C43" s="10">
        <v>0</v>
      </c>
      <c r="D43" s="10"/>
      <c r="E43" s="15"/>
      <c r="F43" s="2"/>
      <c r="G43" s="2">
        <f t="shared" si="0"/>
        <v>0</v>
      </c>
    </row>
    <row r="44" spans="1:7" x14ac:dyDescent="0.25">
      <c r="A44" s="8">
        <v>6265</v>
      </c>
      <c r="B44" s="12" t="s">
        <v>52</v>
      </c>
      <c r="C44" s="10">
        <v>3000</v>
      </c>
      <c r="D44" s="10">
        <v>2750</v>
      </c>
      <c r="E44" s="11">
        <v>3000</v>
      </c>
      <c r="F44" s="2">
        <v>1775</v>
      </c>
      <c r="G44" s="2">
        <f t="shared" si="0"/>
        <v>1225</v>
      </c>
    </row>
    <row r="45" spans="1:7" x14ac:dyDescent="0.25">
      <c r="A45" s="8">
        <v>6266</v>
      </c>
      <c r="B45" s="12" t="s">
        <v>53</v>
      </c>
      <c r="C45" s="21"/>
      <c r="D45" s="21"/>
      <c r="E45" s="11">
        <v>500</v>
      </c>
      <c r="F45" s="2"/>
      <c r="G45" s="2">
        <f t="shared" si="0"/>
        <v>500</v>
      </c>
    </row>
    <row r="46" spans="1:7" x14ac:dyDescent="0.25">
      <c r="A46" s="8">
        <v>6267</v>
      </c>
      <c r="B46" s="12" t="s">
        <v>54</v>
      </c>
      <c r="C46" s="10">
        <v>500</v>
      </c>
      <c r="D46" s="10"/>
      <c r="E46" s="11">
        <v>500</v>
      </c>
      <c r="F46" s="2"/>
      <c r="G46" s="2">
        <f t="shared" si="0"/>
        <v>500</v>
      </c>
    </row>
    <row r="47" spans="1:7" x14ac:dyDescent="0.25">
      <c r="A47" s="8">
        <v>6268</v>
      </c>
      <c r="B47" s="13" t="s">
        <v>49</v>
      </c>
      <c r="C47" s="21"/>
      <c r="D47" s="21"/>
      <c r="E47" s="11">
        <v>800</v>
      </c>
      <c r="F47" s="2"/>
      <c r="G47" s="2">
        <f t="shared" si="0"/>
        <v>800</v>
      </c>
    </row>
    <row r="48" spans="1:7" x14ac:dyDescent="0.25">
      <c r="A48" s="5" t="s">
        <v>55</v>
      </c>
      <c r="B48" s="5" t="s">
        <v>56</v>
      </c>
      <c r="C48" s="17">
        <v>29750</v>
      </c>
      <c r="D48" s="17">
        <f>SUM(D29:D47)</f>
        <v>21236.57</v>
      </c>
      <c r="E48" s="18">
        <f>SUM(E29:E47)</f>
        <v>36850</v>
      </c>
      <c r="F48" s="18">
        <f>SUM(F29:F47)</f>
        <v>7290.1500000000005</v>
      </c>
      <c r="G48" s="19">
        <f t="shared" si="0"/>
        <v>29559.85</v>
      </c>
    </row>
    <row r="49" spans="1:7" x14ac:dyDescent="0.25">
      <c r="A49" s="8">
        <v>6271</v>
      </c>
      <c r="B49" s="13" t="s">
        <v>57</v>
      </c>
      <c r="C49" s="10">
        <v>2000</v>
      </c>
      <c r="D49" s="10">
        <v>1118.6600000000001</v>
      </c>
      <c r="E49" s="11">
        <v>2000</v>
      </c>
      <c r="F49" s="2">
        <v>312.38</v>
      </c>
      <c r="G49" s="2">
        <f t="shared" si="0"/>
        <v>1687.62</v>
      </c>
    </row>
    <row r="50" spans="1:7" x14ac:dyDescent="0.25">
      <c r="A50" s="8">
        <v>6272</v>
      </c>
      <c r="B50" s="13" t="s">
        <v>58</v>
      </c>
      <c r="C50" s="10">
        <v>0</v>
      </c>
      <c r="D50" s="10"/>
      <c r="E50" s="15"/>
      <c r="F50" s="2"/>
      <c r="G50" s="2">
        <f t="shared" si="0"/>
        <v>0</v>
      </c>
    </row>
    <row r="51" spans="1:7" x14ac:dyDescent="0.25">
      <c r="A51" s="8">
        <v>6274</v>
      </c>
      <c r="B51" s="13" t="s">
        <v>59</v>
      </c>
      <c r="C51" s="10">
        <v>350</v>
      </c>
      <c r="D51" s="10">
        <v>350</v>
      </c>
      <c r="E51" s="11">
        <v>350</v>
      </c>
      <c r="F51" s="2">
        <v>385</v>
      </c>
      <c r="G51" s="2">
        <f t="shared" si="0"/>
        <v>-35</v>
      </c>
    </row>
    <row r="52" spans="1:7" x14ac:dyDescent="0.25">
      <c r="A52" s="8">
        <v>6276</v>
      </c>
      <c r="B52" s="13" t="s">
        <v>60</v>
      </c>
      <c r="C52" s="10">
        <v>0</v>
      </c>
      <c r="D52" s="10"/>
      <c r="E52" s="15"/>
      <c r="F52" s="2"/>
      <c r="G52" s="2">
        <f t="shared" si="0"/>
        <v>0</v>
      </c>
    </row>
    <row r="53" spans="1:7" x14ac:dyDescent="0.25">
      <c r="A53" s="5" t="s">
        <v>61</v>
      </c>
      <c r="B53" s="5" t="s">
        <v>62</v>
      </c>
      <c r="C53" s="17">
        <v>2350</v>
      </c>
      <c r="D53" s="17">
        <f>SUM(D49:D52)</f>
        <v>1468.66</v>
      </c>
      <c r="E53" s="17">
        <f>SUM(E49:E52)</f>
        <v>2350</v>
      </c>
      <c r="F53" s="19">
        <f>SUM(F49:F52)</f>
        <v>697.38</v>
      </c>
      <c r="G53" s="19">
        <f t="shared" si="0"/>
        <v>1652.62</v>
      </c>
    </row>
    <row r="54" spans="1:7" x14ac:dyDescent="0.25">
      <c r="A54" s="8">
        <v>6310</v>
      </c>
      <c r="B54" s="13" t="s">
        <v>63</v>
      </c>
      <c r="C54" s="10">
        <v>15000</v>
      </c>
      <c r="D54" s="10">
        <v>28000</v>
      </c>
      <c r="E54" s="11">
        <v>13600</v>
      </c>
      <c r="F54" s="24"/>
      <c r="G54" s="2">
        <f t="shared" si="0"/>
        <v>13600</v>
      </c>
    </row>
    <row r="55" spans="1:7" x14ac:dyDescent="0.25">
      <c r="A55" s="8">
        <v>6320</v>
      </c>
      <c r="B55" s="13" t="s">
        <v>64</v>
      </c>
      <c r="C55" s="10">
        <v>5000</v>
      </c>
      <c r="D55" s="10">
        <v>12315.45</v>
      </c>
      <c r="E55" s="11">
        <v>5000</v>
      </c>
      <c r="F55" s="2"/>
      <c r="G55" s="2">
        <f t="shared" si="0"/>
        <v>5000</v>
      </c>
    </row>
    <row r="56" spans="1:7" x14ac:dyDescent="0.25">
      <c r="A56" s="8">
        <v>6330</v>
      </c>
      <c r="B56" s="13" t="s">
        <v>65</v>
      </c>
      <c r="C56" s="10">
        <v>3500</v>
      </c>
      <c r="D56" s="10">
        <v>6593.79</v>
      </c>
      <c r="E56" s="11">
        <v>3500</v>
      </c>
      <c r="F56" s="2">
        <v>778.99</v>
      </c>
      <c r="G56" s="2">
        <f t="shared" si="0"/>
        <v>2721.01</v>
      </c>
    </row>
    <row r="57" spans="1:7" x14ac:dyDescent="0.25">
      <c r="A57" s="8">
        <v>6340</v>
      </c>
      <c r="B57" s="13" t="s">
        <v>66</v>
      </c>
      <c r="C57" s="10">
        <v>6000</v>
      </c>
      <c r="D57" s="10">
        <v>6000</v>
      </c>
      <c r="E57" s="11">
        <v>10000</v>
      </c>
      <c r="F57" s="2">
        <v>2499.9899999999998</v>
      </c>
      <c r="G57" s="2">
        <f t="shared" si="0"/>
        <v>7500.01</v>
      </c>
    </row>
    <row r="58" spans="1:7" x14ac:dyDescent="0.25">
      <c r="A58" s="13"/>
      <c r="B58" s="13" t="s">
        <v>67</v>
      </c>
      <c r="C58" s="10">
        <v>0</v>
      </c>
      <c r="D58" s="10"/>
      <c r="E58" s="15"/>
      <c r="F58" s="2"/>
      <c r="G58" s="2">
        <f t="shared" si="0"/>
        <v>0</v>
      </c>
    </row>
    <row r="59" spans="1:7" x14ac:dyDescent="0.25">
      <c r="A59" s="5" t="s">
        <v>68</v>
      </c>
      <c r="B59" s="5" t="s">
        <v>69</v>
      </c>
      <c r="C59" s="17">
        <f>SUM(C54:C58)</f>
        <v>29500</v>
      </c>
      <c r="D59" s="17">
        <f>SUM(D54:D58)</f>
        <v>52909.24</v>
      </c>
      <c r="E59" s="23">
        <f>SUM(E54:E58)</f>
        <v>32100</v>
      </c>
      <c r="F59" s="23">
        <f>SUM(F54:F58)</f>
        <v>3278.9799999999996</v>
      </c>
      <c r="G59" s="19">
        <f t="shared" si="0"/>
        <v>28821.02</v>
      </c>
    </row>
    <row r="60" spans="1:7" x14ac:dyDescent="0.25">
      <c r="A60" s="8">
        <v>6410</v>
      </c>
      <c r="B60" s="13" t="s">
        <v>70</v>
      </c>
      <c r="C60" s="10">
        <v>500</v>
      </c>
      <c r="D60" s="10"/>
      <c r="E60" s="11">
        <v>500</v>
      </c>
      <c r="F60" s="2"/>
      <c r="G60" s="2">
        <f t="shared" si="0"/>
        <v>500</v>
      </c>
    </row>
    <row r="61" spans="1:7" x14ac:dyDescent="0.25">
      <c r="A61" s="8">
        <v>6420</v>
      </c>
      <c r="B61" s="13" t="s">
        <v>71</v>
      </c>
      <c r="C61" s="10">
        <v>750</v>
      </c>
      <c r="D61" s="10">
        <v>540</v>
      </c>
      <c r="E61" s="11">
        <v>1700</v>
      </c>
      <c r="F61" s="2">
        <v>450</v>
      </c>
      <c r="G61" s="2">
        <f t="shared" si="0"/>
        <v>1250</v>
      </c>
    </row>
    <row r="62" spans="1:7" x14ac:dyDescent="0.25">
      <c r="A62" s="8">
        <v>6425</v>
      </c>
      <c r="B62" s="13" t="s">
        <v>72</v>
      </c>
      <c r="C62" s="10">
        <v>250</v>
      </c>
      <c r="D62" s="10">
        <v>1099.92</v>
      </c>
      <c r="E62" s="11">
        <v>500</v>
      </c>
      <c r="F62" s="2"/>
      <c r="G62" s="2">
        <f t="shared" si="0"/>
        <v>500</v>
      </c>
    </row>
    <row r="63" spans="1:7" x14ac:dyDescent="0.25">
      <c r="A63" s="8">
        <v>6430</v>
      </c>
      <c r="B63" s="13" t="s">
        <v>73</v>
      </c>
      <c r="C63" s="10">
        <v>1000</v>
      </c>
      <c r="D63" s="10"/>
      <c r="E63" s="11">
        <v>1000</v>
      </c>
      <c r="F63" s="2"/>
      <c r="G63" s="2">
        <f t="shared" si="0"/>
        <v>1000</v>
      </c>
    </row>
    <row r="64" spans="1:7" x14ac:dyDescent="0.25">
      <c r="A64" s="8">
        <v>6431</v>
      </c>
      <c r="B64" s="13" t="s">
        <v>74</v>
      </c>
      <c r="C64" s="21"/>
      <c r="D64" s="21"/>
      <c r="E64" s="11">
        <v>800</v>
      </c>
      <c r="F64" s="2"/>
      <c r="G64" s="2">
        <f t="shared" si="0"/>
        <v>800</v>
      </c>
    </row>
    <row r="65" spans="1:7" x14ac:dyDescent="0.25">
      <c r="A65" s="8">
        <v>6435</v>
      </c>
      <c r="B65" s="13" t="s">
        <v>75</v>
      </c>
      <c r="C65" s="10">
        <v>200</v>
      </c>
      <c r="D65" s="10"/>
      <c r="E65" s="11">
        <v>200</v>
      </c>
      <c r="F65" s="2"/>
      <c r="G65" s="2">
        <f t="shared" si="0"/>
        <v>200</v>
      </c>
    </row>
    <row r="66" spans="1:7" x14ac:dyDescent="0.25">
      <c r="A66" s="8">
        <v>6440</v>
      </c>
      <c r="B66" s="13" t="s">
        <v>76</v>
      </c>
      <c r="C66" s="10">
        <v>0</v>
      </c>
      <c r="D66" s="10">
        <v>900</v>
      </c>
      <c r="E66" s="15"/>
      <c r="F66" s="2"/>
      <c r="G66" s="2">
        <f t="shared" si="0"/>
        <v>0</v>
      </c>
    </row>
    <row r="67" spans="1:7" x14ac:dyDescent="0.25">
      <c r="A67" s="5" t="s">
        <v>77</v>
      </c>
      <c r="B67" s="5" t="s">
        <v>78</v>
      </c>
      <c r="C67" s="17">
        <v>2700</v>
      </c>
      <c r="D67" s="17">
        <f>SUM(D60:D66)</f>
        <v>2539.92</v>
      </c>
      <c r="E67" s="23">
        <f>SUM(E60:E66)</f>
        <v>4700</v>
      </c>
      <c r="F67" s="23">
        <f>SUM(F60:F66)</f>
        <v>450</v>
      </c>
      <c r="G67" s="19">
        <f t="shared" si="0"/>
        <v>4250</v>
      </c>
    </row>
    <row r="68" spans="1:7" x14ac:dyDescent="0.25">
      <c r="A68" s="8">
        <v>6450</v>
      </c>
      <c r="B68" s="13" t="s">
        <v>79</v>
      </c>
      <c r="C68" s="10">
        <v>0</v>
      </c>
      <c r="D68" s="10"/>
      <c r="E68" s="15"/>
      <c r="F68" s="2"/>
      <c r="G68" s="2">
        <f t="shared" si="0"/>
        <v>0</v>
      </c>
    </row>
    <row r="69" spans="1:7" x14ac:dyDescent="0.25">
      <c r="A69" s="8">
        <v>6452</v>
      </c>
      <c r="B69" s="13" t="s">
        <v>80</v>
      </c>
      <c r="C69" s="10">
        <v>50000</v>
      </c>
      <c r="D69" s="10">
        <v>11500</v>
      </c>
      <c r="E69" s="11">
        <v>30000</v>
      </c>
      <c r="F69" s="2"/>
      <c r="G69" s="2">
        <f t="shared" ref="G69:G114" si="1">SUM(E69-F69)</f>
        <v>30000</v>
      </c>
    </row>
    <row r="70" spans="1:7" x14ac:dyDescent="0.25">
      <c r="A70" s="8">
        <v>6453</v>
      </c>
      <c r="B70" s="13" t="s">
        <v>81</v>
      </c>
      <c r="C70" s="10">
        <v>10000</v>
      </c>
      <c r="D70" s="10">
        <v>8741.52</v>
      </c>
      <c r="E70" s="11">
        <v>10000</v>
      </c>
      <c r="F70" s="2"/>
      <c r="G70" s="2">
        <f t="shared" si="1"/>
        <v>10000</v>
      </c>
    </row>
    <row r="71" spans="1:7" x14ac:dyDescent="0.25">
      <c r="A71" s="8">
        <v>6454</v>
      </c>
      <c r="B71" s="12" t="s">
        <v>82</v>
      </c>
      <c r="C71" s="10">
        <v>0</v>
      </c>
      <c r="D71" s="10"/>
      <c r="E71" s="15"/>
      <c r="F71" s="2"/>
      <c r="G71" s="2">
        <f t="shared" si="1"/>
        <v>0</v>
      </c>
    </row>
    <row r="72" spans="1:7" x14ac:dyDescent="0.25">
      <c r="A72" s="5" t="s">
        <v>83</v>
      </c>
      <c r="B72" s="5" t="s">
        <v>84</v>
      </c>
      <c r="C72" s="17">
        <v>60000</v>
      </c>
      <c r="D72" s="17">
        <f>SUM(D68:D71)</f>
        <v>20241.52</v>
      </c>
      <c r="E72" s="23">
        <f>SUM(E68:E71)</f>
        <v>40000</v>
      </c>
      <c r="F72" s="19"/>
      <c r="G72" s="19">
        <f t="shared" si="1"/>
        <v>40000</v>
      </c>
    </row>
    <row r="73" spans="1:7" x14ac:dyDescent="0.25">
      <c r="A73" s="8">
        <v>6571</v>
      </c>
      <c r="B73" s="13" t="s">
        <v>85</v>
      </c>
      <c r="C73" s="10">
        <v>0</v>
      </c>
      <c r="D73" s="10"/>
      <c r="E73" s="15"/>
      <c r="F73" s="2"/>
      <c r="G73" s="2">
        <f t="shared" si="1"/>
        <v>0</v>
      </c>
    </row>
    <row r="74" spans="1:7" x14ac:dyDescent="0.25">
      <c r="A74" s="8">
        <v>6572</v>
      </c>
      <c r="B74" s="13" t="s">
        <v>86</v>
      </c>
      <c r="C74" s="10">
        <v>0</v>
      </c>
      <c r="D74" s="10"/>
      <c r="E74" s="15"/>
      <c r="F74" s="2"/>
      <c r="G74" s="2">
        <f t="shared" si="1"/>
        <v>0</v>
      </c>
    </row>
    <row r="75" spans="1:7" x14ac:dyDescent="0.25">
      <c r="A75" s="8">
        <v>6573</v>
      </c>
      <c r="B75" s="13" t="s">
        <v>87</v>
      </c>
      <c r="C75" s="10">
        <v>0</v>
      </c>
      <c r="D75" s="10"/>
      <c r="E75" s="15"/>
      <c r="F75" s="2"/>
      <c r="G75" s="2">
        <f t="shared" si="1"/>
        <v>0</v>
      </c>
    </row>
    <row r="76" spans="1:7" x14ac:dyDescent="0.25">
      <c r="A76" s="8">
        <v>6574</v>
      </c>
      <c r="B76" s="13" t="s">
        <v>88</v>
      </c>
      <c r="C76" s="10">
        <v>0</v>
      </c>
      <c r="D76" s="10"/>
      <c r="E76" s="15"/>
      <c r="F76" s="2"/>
      <c r="G76" s="2">
        <f t="shared" si="1"/>
        <v>0</v>
      </c>
    </row>
    <row r="77" spans="1:7" x14ac:dyDescent="0.25">
      <c r="A77" s="5" t="s">
        <v>89</v>
      </c>
      <c r="B77" s="5" t="s">
        <v>90</v>
      </c>
      <c r="C77" s="17">
        <v>5000</v>
      </c>
      <c r="D77" s="17">
        <v>5000</v>
      </c>
      <c r="E77" s="25">
        <v>5000</v>
      </c>
      <c r="F77" s="19"/>
      <c r="G77" s="19">
        <f t="shared" si="1"/>
        <v>5000</v>
      </c>
    </row>
    <row r="78" spans="1:7" x14ac:dyDescent="0.25">
      <c r="A78" s="8">
        <v>6610</v>
      </c>
      <c r="B78" s="13" t="s">
        <v>91</v>
      </c>
      <c r="C78" s="10">
        <v>15234</v>
      </c>
      <c r="D78" s="10">
        <v>15234</v>
      </c>
      <c r="E78" s="11">
        <v>16000</v>
      </c>
      <c r="F78" s="2">
        <v>15615</v>
      </c>
      <c r="G78" s="2">
        <f t="shared" si="1"/>
        <v>385</v>
      </c>
    </row>
    <row r="79" spans="1:7" x14ac:dyDescent="0.25">
      <c r="A79" s="8">
        <v>6620</v>
      </c>
      <c r="B79" s="13" t="s">
        <v>92</v>
      </c>
      <c r="C79" s="10">
        <v>500</v>
      </c>
      <c r="D79" s="10">
        <v>1165.8</v>
      </c>
      <c r="E79" s="11">
        <v>500</v>
      </c>
      <c r="F79" s="2"/>
      <c r="G79" s="2">
        <f t="shared" si="1"/>
        <v>500</v>
      </c>
    </row>
    <row r="80" spans="1:7" x14ac:dyDescent="0.25">
      <c r="A80" s="8">
        <v>6630</v>
      </c>
      <c r="B80" s="13" t="s">
        <v>93</v>
      </c>
      <c r="C80" s="10">
        <v>1000</v>
      </c>
      <c r="D80" s="10">
        <v>950</v>
      </c>
      <c r="E80" s="11">
        <v>1000</v>
      </c>
      <c r="F80" s="2"/>
      <c r="G80" s="2">
        <f t="shared" si="1"/>
        <v>1000</v>
      </c>
    </row>
    <row r="81" spans="1:7" x14ac:dyDescent="0.25">
      <c r="A81" s="8">
        <v>6640</v>
      </c>
      <c r="B81" s="13" t="s">
        <v>94</v>
      </c>
      <c r="C81" s="10">
        <v>6000</v>
      </c>
      <c r="D81" s="10">
        <v>6000</v>
      </c>
      <c r="E81" s="11">
        <v>6000</v>
      </c>
      <c r="F81" s="2"/>
      <c r="G81" s="2">
        <f t="shared" si="1"/>
        <v>6000</v>
      </c>
    </row>
    <row r="82" spans="1:7" x14ac:dyDescent="0.25">
      <c r="A82" s="8">
        <v>6650</v>
      </c>
      <c r="B82" s="13" t="s">
        <v>95</v>
      </c>
      <c r="C82" s="10">
        <v>16500</v>
      </c>
      <c r="D82" s="10">
        <v>16012</v>
      </c>
      <c r="E82" s="11">
        <v>16500</v>
      </c>
      <c r="F82" s="2">
        <v>4026</v>
      </c>
      <c r="G82" s="2">
        <f t="shared" si="1"/>
        <v>12474</v>
      </c>
    </row>
    <row r="83" spans="1:7" ht="26.25" x14ac:dyDescent="0.25">
      <c r="A83" s="22" t="s">
        <v>96</v>
      </c>
      <c r="B83" s="5" t="s">
        <v>97</v>
      </c>
      <c r="C83" s="17">
        <v>39234</v>
      </c>
      <c r="D83" s="17">
        <f>SUM(D78:D82)</f>
        <v>39361.800000000003</v>
      </c>
      <c r="E83" s="23">
        <f>SUM(E73:E82)</f>
        <v>45000</v>
      </c>
      <c r="F83" s="23">
        <f>SUM(F73:F82)</f>
        <v>19641</v>
      </c>
      <c r="G83" s="19">
        <f t="shared" si="1"/>
        <v>25359</v>
      </c>
    </row>
    <row r="84" spans="1:7" x14ac:dyDescent="0.25">
      <c r="A84" s="8">
        <v>6710</v>
      </c>
      <c r="B84" s="13" t="s">
        <v>98</v>
      </c>
      <c r="C84" s="10">
        <v>4800</v>
      </c>
      <c r="D84" s="10">
        <v>4790.84</v>
      </c>
      <c r="E84" s="11">
        <v>4850</v>
      </c>
      <c r="F84" s="2">
        <v>2418.38</v>
      </c>
      <c r="G84" s="2">
        <f t="shared" si="1"/>
        <v>2431.62</v>
      </c>
    </row>
    <row r="85" spans="1:7" x14ac:dyDescent="0.25">
      <c r="A85" s="8">
        <v>6715</v>
      </c>
      <c r="B85" s="13" t="s">
        <v>99</v>
      </c>
      <c r="C85" s="10">
        <v>20000</v>
      </c>
      <c r="D85" s="10">
        <v>16902.79</v>
      </c>
      <c r="E85" s="11">
        <v>20000</v>
      </c>
      <c r="F85" s="2">
        <v>5470.89</v>
      </c>
      <c r="G85" s="2">
        <f t="shared" si="1"/>
        <v>14529.11</v>
      </c>
    </row>
    <row r="86" spans="1:7" x14ac:dyDescent="0.25">
      <c r="A86" s="8">
        <v>6720</v>
      </c>
      <c r="B86" s="13" t="s">
        <v>100</v>
      </c>
      <c r="C86" s="10">
        <v>5000</v>
      </c>
      <c r="D86" s="10">
        <v>5510.31</v>
      </c>
      <c r="E86" s="11">
        <v>5000</v>
      </c>
      <c r="F86" s="2">
        <v>3024.46</v>
      </c>
      <c r="G86" s="2">
        <f t="shared" si="1"/>
        <v>1975.54</v>
      </c>
    </row>
    <row r="87" spans="1:7" x14ac:dyDescent="0.25">
      <c r="A87" s="8">
        <v>6730</v>
      </c>
      <c r="B87" s="13" t="s">
        <v>101</v>
      </c>
      <c r="C87" s="10">
        <v>0</v>
      </c>
      <c r="D87" s="10"/>
      <c r="E87" s="15"/>
      <c r="F87" s="2">
        <v>850</v>
      </c>
      <c r="G87" s="2">
        <f t="shared" si="1"/>
        <v>-850</v>
      </c>
    </row>
    <row r="88" spans="1:7" x14ac:dyDescent="0.25">
      <c r="A88" s="8">
        <v>6740</v>
      </c>
      <c r="B88" s="12" t="s">
        <v>102</v>
      </c>
      <c r="C88" s="10">
        <v>0</v>
      </c>
      <c r="D88" s="10"/>
      <c r="E88" s="15"/>
      <c r="F88" s="2"/>
      <c r="G88" s="2">
        <f t="shared" si="1"/>
        <v>0</v>
      </c>
    </row>
    <row r="89" spans="1:7" x14ac:dyDescent="0.25">
      <c r="A89" s="5" t="s">
        <v>103</v>
      </c>
      <c r="B89" s="5" t="s">
        <v>104</v>
      </c>
      <c r="C89" s="17">
        <v>29800</v>
      </c>
      <c r="D89" s="17">
        <f>SUM(D84:D88)</f>
        <v>27203.940000000002</v>
      </c>
      <c r="E89" s="23">
        <f>SUM(E84:E88)</f>
        <v>29850</v>
      </c>
      <c r="F89" s="23">
        <f>SUM(F84:F88)</f>
        <v>11763.73</v>
      </c>
      <c r="G89" s="19">
        <f t="shared" si="1"/>
        <v>18086.27</v>
      </c>
    </row>
    <row r="90" spans="1:7" x14ac:dyDescent="0.25">
      <c r="A90" s="8">
        <v>6751</v>
      </c>
      <c r="B90" s="13" t="s">
        <v>105</v>
      </c>
      <c r="C90" s="10">
        <v>10000</v>
      </c>
      <c r="D90" s="10">
        <v>10478</v>
      </c>
      <c r="E90" s="11">
        <v>11000</v>
      </c>
      <c r="F90" s="2"/>
      <c r="G90" s="2">
        <f t="shared" si="1"/>
        <v>11000</v>
      </c>
    </row>
    <row r="91" spans="1:7" x14ac:dyDescent="0.25">
      <c r="A91" s="8">
        <v>6753</v>
      </c>
      <c r="B91" s="12" t="s">
        <v>106</v>
      </c>
      <c r="C91" s="10">
        <v>0</v>
      </c>
      <c r="D91" s="10"/>
      <c r="E91" s="15"/>
      <c r="F91" s="2"/>
      <c r="G91" s="2">
        <f t="shared" si="1"/>
        <v>0</v>
      </c>
    </row>
    <row r="92" spans="1:7" x14ac:dyDescent="0.25">
      <c r="A92" s="8">
        <v>6754</v>
      </c>
      <c r="B92" s="13" t="s">
        <v>107</v>
      </c>
      <c r="C92" s="10">
        <v>0</v>
      </c>
      <c r="D92" s="10"/>
      <c r="E92" s="15"/>
      <c r="F92" s="2"/>
      <c r="G92" s="2">
        <f t="shared" si="1"/>
        <v>0</v>
      </c>
    </row>
    <row r="93" spans="1:7" x14ac:dyDescent="0.25">
      <c r="A93" s="8">
        <v>6755</v>
      </c>
      <c r="B93" s="13" t="s">
        <v>108</v>
      </c>
      <c r="C93" s="10">
        <v>0</v>
      </c>
      <c r="D93" s="10"/>
      <c r="E93" s="15"/>
      <c r="F93" s="2"/>
      <c r="G93" s="2">
        <f t="shared" si="1"/>
        <v>0</v>
      </c>
    </row>
    <row r="94" spans="1:7" x14ac:dyDescent="0.25">
      <c r="A94" s="5" t="s">
        <v>109</v>
      </c>
      <c r="B94" s="5" t="s">
        <v>110</v>
      </c>
      <c r="C94" s="17">
        <v>10000</v>
      </c>
      <c r="D94" s="17">
        <f>SUM(D90:D93)</f>
        <v>10478</v>
      </c>
      <c r="E94" s="25">
        <f>SUM(E90:E93)</f>
        <v>11000</v>
      </c>
      <c r="F94" s="19"/>
      <c r="G94" s="19">
        <f t="shared" si="1"/>
        <v>11000</v>
      </c>
    </row>
    <row r="95" spans="1:7" x14ac:dyDescent="0.25">
      <c r="A95" s="8">
        <v>6810</v>
      </c>
      <c r="B95" s="13" t="s">
        <v>111</v>
      </c>
      <c r="C95" s="10">
        <v>0</v>
      </c>
      <c r="D95" s="10"/>
      <c r="E95" s="15"/>
      <c r="F95" s="2"/>
      <c r="G95" s="2">
        <f t="shared" si="1"/>
        <v>0</v>
      </c>
    </row>
    <row r="96" spans="1:7" x14ac:dyDescent="0.25">
      <c r="A96" s="8">
        <v>6820</v>
      </c>
      <c r="B96" s="13" t="s">
        <v>112</v>
      </c>
      <c r="C96" s="10">
        <v>11000</v>
      </c>
      <c r="D96" s="10"/>
      <c r="E96" s="11">
        <v>11000</v>
      </c>
      <c r="F96" s="2"/>
      <c r="G96" s="2">
        <f t="shared" si="1"/>
        <v>11000</v>
      </c>
    </row>
    <row r="97" spans="1:7" x14ac:dyDescent="0.25">
      <c r="A97" s="8">
        <v>6830</v>
      </c>
      <c r="B97" s="13" t="s">
        <v>113</v>
      </c>
      <c r="C97" s="10">
        <v>0</v>
      </c>
      <c r="D97" s="10"/>
      <c r="E97" s="15"/>
      <c r="F97" s="2"/>
      <c r="G97" s="2">
        <f t="shared" si="1"/>
        <v>0</v>
      </c>
    </row>
    <row r="98" spans="1:7" x14ac:dyDescent="0.25">
      <c r="A98" s="8">
        <v>6840</v>
      </c>
      <c r="B98" s="13" t="s">
        <v>114</v>
      </c>
      <c r="C98" s="10">
        <v>0</v>
      </c>
      <c r="D98" s="10"/>
      <c r="E98" s="15"/>
      <c r="F98" s="2"/>
      <c r="G98" s="2">
        <f t="shared" si="1"/>
        <v>0</v>
      </c>
    </row>
    <row r="99" spans="1:7" x14ac:dyDescent="0.25">
      <c r="A99" s="5" t="s">
        <v>115</v>
      </c>
      <c r="B99" s="5" t="s">
        <v>116</v>
      </c>
      <c r="C99" s="17">
        <v>11000</v>
      </c>
      <c r="D99" s="17"/>
      <c r="E99" s="23">
        <f>SUM(E96:E98)</f>
        <v>11000</v>
      </c>
      <c r="F99" s="19"/>
      <c r="G99" s="19">
        <f t="shared" si="1"/>
        <v>11000</v>
      </c>
    </row>
    <row r="100" spans="1:7" x14ac:dyDescent="0.25">
      <c r="A100" s="8">
        <v>6851</v>
      </c>
      <c r="B100" s="13" t="s">
        <v>117</v>
      </c>
      <c r="C100" s="10">
        <v>2117</v>
      </c>
      <c r="D100" s="10">
        <v>2102.5</v>
      </c>
      <c r="E100" s="11">
        <v>2117</v>
      </c>
      <c r="F100" s="2">
        <v>1044</v>
      </c>
      <c r="G100" s="2">
        <f t="shared" si="1"/>
        <v>1073</v>
      </c>
    </row>
    <row r="101" spans="1:7" x14ac:dyDescent="0.25">
      <c r="A101" s="8">
        <v>6852</v>
      </c>
      <c r="B101" s="13" t="s">
        <v>118</v>
      </c>
      <c r="C101" s="10">
        <v>1085</v>
      </c>
      <c r="D101" s="10">
        <v>1090</v>
      </c>
      <c r="E101" s="11">
        <v>1085</v>
      </c>
      <c r="F101" s="2">
        <v>547.5</v>
      </c>
      <c r="G101" s="2">
        <f t="shared" si="1"/>
        <v>537.5</v>
      </c>
    </row>
    <row r="102" spans="1:7" x14ac:dyDescent="0.25">
      <c r="A102" s="8">
        <v>6853</v>
      </c>
      <c r="B102" s="13" t="s">
        <v>119</v>
      </c>
      <c r="C102" s="10">
        <v>18197</v>
      </c>
      <c r="D102" s="10">
        <v>12475</v>
      </c>
      <c r="E102" s="11">
        <v>18197</v>
      </c>
      <c r="F102" s="2">
        <v>5809</v>
      </c>
      <c r="G102" s="2">
        <f t="shared" si="1"/>
        <v>12388</v>
      </c>
    </row>
    <row r="103" spans="1:7" x14ac:dyDescent="0.25">
      <c r="A103" s="8">
        <v>6854</v>
      </c>
      <c r="B103" s="13" t="s">
        <v>120</v>
      </c>
      <c r="C103" s="10">
        <v>8420</v>
      </c>
      <c r="D103" s="10">
        <v>8776.5</v>
      </c>
      <c r="E103" s="11">
        <v>8420</v>
      </c>
      <c r="F103" s="2">
        <v>4566.5</v>
      </c>
      <c r="G103" s="2">
        <f t="shared" si="1"/>
        <v>3853.5</v>
      </c>
    </row>
    <row r="104" spans="1:7" x14ac:dyDescent="0.25">
      <c r="A104" s="8">
        <v>6855</v>
      </c>
      <c r="B104" s="13" t="s">
        <v>121</v>
      </c>
      <c r="C104" s="10">
        <v>305</v>
      </c>
      <c r="D104" s="10">
        <v>675</v>
      </c>
      <c r="E104" s="11">
        <v>305</v>
      </c>
      <c r="F104" s="2">
        <v>370</v>
      </c>
      <c r="G104" s="2">
        <f t="shared" si="1"/>
        <v>-65</v>
      </c>
    </row>
    <row r="105" spans="1:7" x14ac:dyDescent="0.25">
      <c r="A105" s="8">
        <v>6857</v>
      </c>
      <c r="B105" s="13" t="s">
        <v>122</v>
      </c>
      <c r="C105" s="10">
        <v>0</v>
      </c>
      <c r="D105" s="10"/>
      <c r="E105" s="15"/>
      <c r="F105" s="2"/>
      <c r="G105" s="2">
        <f t="shared" si="1"/>
        <v>0</v>
      </c>
    </row>
    <row r="106" spans="1:7" x14ac:dyDescent="0.25">
      <c r="A106" s="5" t="s">
        <v>123</v>
      </c>
      <c r="B106" s="5" t="s">
        <v>124</v>
      </c>
      <c r="C106" s="17">
        <v>30124</v>
      </c>
      <c r="D106" s="17">
        <f>SUM(D100:D105)</f>
        <v>25119</v>
      </c>
      <c r="E106" s="23">
        <f>SUM(E100:E105)</f>
        <v>30124</v>
      </c>
      <c r="F106" s="23">
        <f>SUM(F100:F105)</f>
        <v>12337</v>
      </c>
      <c r="G106" s="19">
        <f t="shared" si="1"/>
        <v>17787</v>
      </c>
    </row>
    <row r="107" spans="1:7" x14ac:dyDescent="0.25">
      <c r="A107" s="8">
        <v>6910</v>
      </c>
      <c r="B107" s="13" t="s">
        <v>125</v>
      </c>
      <c r="C107" s="10">
        <v>0</v>
      </c>
      <c r="D107" s="10"/>
      <c r="E107" s="15"/>
      <c r="F107" s="2"/>
      <c r="G107" s="2">
        <f t="shared" si="1"/>
        <v>0</v>
      </c>
    </row>
    <row r="108" spans="1:7" x14ac:dyDescent="0.25">
      <c r="A108" s="8">
        <v>6920</v>
      </c>
      <c r="B108" s="13" t="s">
        <v>126</v>
      </c>
      <c r="C108" s="10">
        <v>0</v>
      </c>
      <c r="D108" s="10"/>
      <c r="E108" s="15"/>
      <c r="F108" s="2"/>
      <c r="G108" s="2">
        <f t="shared" si="1"/>
        <v>0</v>
      </c>
    </row>
    <row r="109" spans="1:7" x14ac:dyDescent="0.25">
      <c r="A109" s="8">
        <v>6930</v>
      </c>
      <c r="B109" s="13" t="s">
        <v>127</v>
      </c>
      <c r="C109" s="10">
        <v>0</v>
      </c>
      <c r="D109" s="10"/>
      <c r="E109" s="15"/>
      <c r="F109" s="2"/>
      <c r="G109" s="2">
        <f t="shared" si="1"/>
        <v>0</v>
      </c>
    </row>
    <row r="110" spans="1:7" x14ac:dyDescent="0.25">
      <c r="A110" s="8">
        <v>6945</v>
      </c>
      <c r="B110" s="13" t="s">
        <v>128</v>
      </c>
      <c r="C110" s="10">
        <v>0</v>
      </c>
      <c r="D110" s="10"/>
      <c r="E110" s="15"/>
      <c r="F110" s="2"/>
      <c r="G110" s="2">
        <f t="shared" si="1"/>
        <v>0</v>
      </c>
    </row>
    <row r="111" spans="1:7" x14ac:dyDescent="0.25">
      <c r="A111" s="5" t="s">
        <v>129</v>
      </c>
      <c r="B111" s="5" t="s">
        <v>128</v>
      </c>
      <c r="C111" s="17">
        <v>0</v>
      </c>
      <c r="D111" s="17"/>
      <c r="E111" s="26"/>
      <c r="F111" s="19"/>
      <c r="G111" s="19">
        <f t="shared" si="1"/>
        <v>0</v>
      </c>
    </row>
    <row r="112" spans="1:7" x14ac:dyDescent="0.25">
      <c r="A112" s="5" t="s">
        <v>130</v>
      </c>
      <c r="B112" s="5" t="s">
        <v>131</v>
      </c>
      <c r="C112" s="17">
        <v>353495.88980416418</v>
      </c>
      <c r="D112" s="17">
        <f>SUM(D106+D94+D89+D83+D77+D72+D67+D59+D53+D48+D28+D25+D21)</f>
        <v>288740.62</v>
      </c>
      <c r="E112" s="23">
        <f>E21+E25+E48+E59+E59+E67+E72+E83+E89+E99+E106</f>
        <v>354024</v>
      </c>
      <c r="F112" s="19"/>
      <c r="G112" s="19">
        <f t="shared" si="1"/>
        <v>354024</v>
      </c>
    </row>
    <row r="113" spans="1:7" x14ac:dyDescent="0.25">
      <c r="A113" s="5" t="s">
        <v>132</v>
      </c>
      <c r="B113" s="5" t="s">
        <v>133</v>
      </c>
      <c r="C113" s="17">
        <v>0</v>
      </c>
      <c r="D113" s="17"/>
      <c r="E113" s="26"/>
      <c r="F113" s="19"/>
      <c r="G113" s="19">
        <f t="shared" si="1"/>
        <v>0</v>
      </c>
    </row>
    <row r="114" spans="1:7" x14ac:dyDescent="0.25">
      <c r="A114" s="5" t="s">
        <v>134</v>
      </c>
      <c r="B114" s="5" t="s">
        <v>135</v>
      </c>
      <c r="C114" s="27"/>
      <c r="D114" s="27"/>
      <c r="E114" s="26"/>
      <c r="F114" s="19"/>
      <c r="G114" s="19">
        <f t="shared" si="1"/>
        <v>0</v>
      </c>
    </row>
    <row r="115" spans="1:7" ht="102.75" x14ac:dyDescent="0.25">
      <c r="A115" s="5" t="s">
        <v>136</v>
      </c>
      <c r="B115" s="22" t="s">
        <v>137</v>
      </c>
      <c r="C115" s="10">
        <v>0</v>
      </c>
      <c r="D115" s="10"/>
      <c r="E115" s="15"/>
      <c r="F115" s="2"/>
      <c r="G115" s="2"/>
    </row>
    <row r="116" spans="1:7" x14ac:dyDescent="0.25">
      <c r="A116" s="5" t="s">
        <v>138</v>
      </c>
      <c r="B116" s="5" t="s">
        <v>139</v>
      </c>
      <c r="C116" s="21"/>
      <c r="D116" s="21"/>
      <c r="E116" s="15"/>
      <c r="F116" s="2"/>
      <c r="G116" s="2"/>
    </row>
    <row r="117" spans="1:7" x14ac:dyDescent="0.25">
      <c r="A117" s="3"/>
      <c r="B117" s="5" t="s">
        <v>140</v>
      </c>
      <c r="C117" s="17">
        <v>353495.88980416418</v>
      </c>
      <c r="D117" s="17"/>
      <c r="E117" s="23">
        <f>SUM(E112:E115)</f>
        <v>354024</v>
      </c>
      <c r="F117" s="2"/>
      <c r="G117" s="2"/>
    </row>
    <row r="118" spans="1:7" x14ac:dyDescent="0.25">
      <c r="A118" s="28" t="s">
        <v>141</v>
      </c>
      <c r="B118" s="13" t="s">
        <v>142</v>
      </c>
      <c r="C118" s="10">
        <v>1500</v>
      </c>
      <c r="D118" s="10"/>
      <c r="E118" s="11">
        <v>1500</v>
      </c>
      <c r="F118" s="2"/>
      <c r="G118" s="2"/>
    </row>
    <row r="119" spans="1:7" x14ac:dyDescent="0.25">
      <c r="A119" s="29"/>
      <c r="B119" s="13" t="s">
        <v>143</v>
      </c>
      <c r="C119" s="10">
        <v>20000</v>
      </c>
      <c r="D119" s="10"/>
      <c r="E119" s="11">
        <v>20000</v>
      </c>
      <c r="F119" s="2"/>
      <c r="G119" s="2"/>
    </row>
    <row r="120" spans="1:7" x14ac:dyDescent="0.25">
      <c r="A120" s="30"/>
      <c r="B120" s="13" t="s">
        <v>144</v>
      </c>
      <c r="C120" s="10">
        <v>0</v>
      </c>
      <c r="D120" s="10"/>
      <c r="E120" s="15"/>
      <c r="F120" s="2"/>
      <c r="G120" s="2"/>
    </row>
    <row r="121" spans="1:7" x14ac:dyDescent="0.25">
      <c r="A121" s="3"/>
      <c r="B121" s="5" t="s">
        <v>145</v>
      </c>
      <c r="C121" s="17">
        <v>331995.88980416418</v>
      </c>
      <c r="D121" s="17"/>
      <c r="E121" s="18">
        <f>E117-E118-E119-E120</f>
        <v>332524</v>
      </c>
      <c r="F121" s="2"/>
      <c r="G121" s="2"/>
    </row>
    <row r="122" spans="1:7" x14ac:dyDescent="0.25">
      <c r="A122" s="5" t="s">
        <v>146</v>
      </c>
      <c r="B122" s="5" t="s">
        <v>147</v>
      </c>
      <c r="C122" s="17">
        <v>1117961.4267211</v>
      </c>
      <c r="D122" s="17"/>
      <c r="E122" s="17">
        <v>1110435</v>
      </c>
      <c r="F122" s="31" t="s">
        <v>148</v>
      </c>
      <c r="G122" s="2"/>
    </row>
    <row r="123" spans="1:7" x14ac:dyDescent="0.25">
      <c r="A123" s="3"/>
      <c r="B123" s="5" t="s">
        <v>149</v>
      </c>
      <c r="C123" s="17">
        <v>1449957.3165252642</v>
      </c>
      <c r="D123" s="17"/>
      <c r="E123" s="32">
        <f>SUM(E121:E122)</f>
        <v>1442959</v>
      </c>
      <c r="F123" s="2"/>
      <c r="G123" s="2"/>
    </row>
  </sheetData>
  <mergeCells count="2">
    <mergeCell ref="A1:E1"/>
    <mergeCell ref="A118:A1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townclerk</cp:lastModifiedBy>
  <dcterms:created xsi:type="dcterms:W3CDTF">2022-10-11T16:49:12Z</dcterms:created>
  <dcterms:modified xsi:type="dcterms:W3CDTF">2022-10-11T16:49:55Z</dcterms:modified>
</cp:coreProperties>
</file>